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BB10" i="4"/>
  <c r="AT10" i="4"/>
  <c r="AL10" i="4"/>
  <c r="W10" i="4"/>
  <c r="P10" i="4"/>
  <c r="I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<sst xmlns="http://schemas.openxmlformats.org/spreadsheetml/2006/main" count="232" uniqueCount="120">
  <si>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</si>
  <si>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</si>
  <si>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</si>
  <si>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</si>
  <si>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</si>
  <si>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</si>
  <si>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</si>
  <si>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</si>
  <si>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</si>
  <si>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</si>
  <si>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</si>
  <si>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</si>
  <si>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</si>
  <si>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</si>
  <si>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</si>
  <si>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</si>
  <si>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</si>
  <si>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</si>
  <si>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</si>
  <si>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</si>
  <si>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</si>
  <si>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</si>
  <si>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</si>
  <si>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</si>
  <si>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</si>
  <si>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</si>
  <si>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</si>
  <si>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</si>
  <si>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</si>
  <si>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</si>
  <si>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</si>
  <si>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</si>
  <si>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</si>
  <si>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</si>
  <si>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</si>
  <si>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</si>
  <si>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</si>
  <si>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</si>
  <si>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</si>
  <si>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</si>
  <si>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</si>
  <si>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</si>
  <si>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</si>
  <si>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</si>
  <si>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</si>
  <si>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</si>
  <si>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</si>
  <si>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</si>
  <si>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</si>
  <si>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</si>
  <si>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</si>
  <si>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</si>
  <si>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</si>
  <si>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</si>
  <si>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</si>
  <si>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</si>
  <si>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</si>
  <si>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</si>
  <si>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</si>
  <si>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</si>
  <si>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</si>
  <si>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</si>
  <si>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</si>
  <si>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</si>
  <si>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</si>
  <si>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</si>
  <si>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</si>
  <si>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</si>
  <si>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</si>
  <si>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</si>
  <si>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</si>
  <si>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</si>
  <si>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</si>
  <si>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</si>
  <si>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</si>
  <si>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</si>
  <si>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</si>
  <si>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</si>
  <si>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</si>
  <si>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</si>
  <si>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</si>
  <si>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</si>
  <si>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</si>
  <si>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</si>
  <si>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</si>
  <si>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</si>
  <si>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</si>
  <si>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</si>
  <si>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</si>
  <si>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</si>
  <si>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</si>
  <si>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</si>
  <si>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</si>
  <si>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</si>
  <si>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</si>
  <si>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</si>
  <si>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</si>
  <si>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</si>
  <si>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</si>
  <si>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</si>
  <si>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</si>
  <si>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</si>
  <si>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</si>
  <si>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</si>
  <si>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</si>
  <si>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愛南町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</si>
  <si>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</si>
  <si>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</si>
  <si>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</si>
  <si>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</si>
  <si>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</si>
  <si>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</si>
  <si>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</si>
  <si>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</si>
  <si>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</si>
  <si>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</si>
  <si>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は、類似団体とほぼ同様であり、現在のところ適切な数値であるが、近年において増加傾向にある。また、平成26年度において大きく増加している。これは、改定後の企業会計制度の適用を受け、償却資産についてフル償却となったためである。
 ・管路経年化率は、現在のところ類似団体より低い数値で推移しているが、近年においては、増加傾向にあり、今後も増加するものと分析している。これは、昭和40年代後半から昭和50年代前半にかけて水道整備が急速に進んだことから、耐用年数(40年)が到来する管路が集中するためである。
 ･管路更新率は、類似団体より高い数値で推移している。平成28年度は1.5％と類似団体を大幅に上回る結果となった。これは、前年度からの繰越事業があったことによるものである。</t>
    <rPh sb="21" eb="23">
      <t>ドウヨウ</t>
    </rPh>
    <rPh sb="301" eb="303">
      <t>ルイジ</t>
    </rPh>
    <rPh sb="303" eb="305">
      <t>ダンタイ</t>
    </rPh>
    <rPh sb="306" eb="308">
      <t>オオハバ</t>
    </rPh>
    <rPh sb="309" eb="310">
      <t>ウエ</t>
    </rPh>
    <rPh sb="312" eb="314">
      <t>ケッカ</t>
    </rPh>
    <rPh sb="323" eb="326">
      <t>ゼンネンド</t>
    </rPh>
    <rPh sb="329" eb="331">
      <t>クリコシ</t>
    </rPh>
    <rPh sb="331" eb="333">
      <t>ジギョウ</t>
    </rPh>
    <phoneticPr fontId="7"/>
  </si>
  <si>
    <t>非設置</t>
    <rPh sb="0" eb="1">
      <t>ヒ</t>
    </rPh>
    <rPh sb="1" eb="3">
      <t>セッチ</t>
    </rPh>
    <phoneticPr fontId="4"/>
  </si>
  <si>
    <t>　1.経営の健全化・効率性について分析した結果、本町では、料金回収率、企業債残高対給水収益及び有収率の数値の改善が必要である。そのため、平成28年4月に料金改定(改定率13.2％)を実施し、料金回収率、企業債残高対給水収益の改善に努めた。また、有収率の改善に向けて、近年、漏水調査を民間委託することで徐々にではあるが、有収率の向上に繋がっている。今後においては、管路更新により多く投資する計画であり、更なる有収率の向上が見込まれる。
　2.老朽化の状況について分析した結果、現状は類似団体より管路経年化率が年々増加傾向であり、長期計画において、管路更新を重要施策と位置付け、投資を増加させる計画である。</t>
    <rPh sb="237" eb="239">
      <t>ゲンジョウ</t>
    </rPh>
    <rPh sb="240" eb="242">
      <t>ルイジ</t>
    </rPh>
    <rPh sb="242" eb="244">
      <t>ダンタイ</t>
    </rPh>
    <phoneticPr fontId="4"/>
  </si>
  <si>
    <t xml:space="preserve"> ・経常収支比率が100％を超えている状況であり、累積欠損金も無いことから、現在のところ健全な水準である。ただし、料金回収率は、平成28年度に料金改定を実施したことにより改善されたものの、100％を下回っている状況である。これは、水道料金収入以外の収入で賄われていることを意味することから、今後も水道料金の見直しを計画的に進めていく必要がある。
 ・流動比率は、平成26年度に大きく低下している。これは、平成26年度から、改定後の企業会計制度の適用を受け、翌年度に支払うべく企業債について、流動負債に計上することとなったためである。よって、類似団体を下回っているものの、100％を超えているため、支払能力には問題ないと分析している。
 ・企業債残高対給水収益比率は、類似団体よりも高い数値で推移しているが、近年においては、企業債の抑制に努め減少傾向にある。今後も投資規模の適正化に努め企業債の抑制に努める。
 ・本町の特色として、山間部及び海岸部に集落が点在するため、水道管の延長が長く、水道施設も多いため、給水原価は、類似団体より高い水準で推移している。また、有収率は、類似団体より低い水準で推移している。これは海岸部等の低地に対して、配水池からの高低差が大きく、高圧給水となっているため、漏水量の増加に繋がっていると分析する。
 ・施設利用率は、平成25年度までは、類似団体より高い数値で推移していたが、平成26年度以降、大きく低下している。これは近年の給水人口の減少に伴い給水量が大幅に減少していることが影響している。</t>
    <rPh sb="2" eb="4">
      <t>ケイジョウ</t>
    </rPh>
    <rPh sb="4" eb="6">
      <t>シュウシ</t>
    </rPh>
    <rPh sb="6" eb="8">
      <t>ヒリツ</t>
    </rPh>
    <rPh sb="14" eb="15">
      <t>コ</t>
    </rPh>
    <rPh sb="19" eb="21">
      <t>ジョウキョウ</t>
    </rPh>
    <rPh sb="25" eb="27">
      <t>ルイセキ</t>
    </rPh>
    <rPh sb="27" eb="29">
      <t>ケッソン</t>
    </rPh>
    <rPh sb="29" eb="30">
      <t>キン</t>
    </rPh>
    <rPh sb="31" eb="32">
      <t>ナ</t>
    </rPh>
    <rPh sb="38" eb="40">
      <t>ゲンザイ</t>
    </rPh>
    <rPh sb="44" eb="46">
      <t>ケンゼン</t>
    </rPh>
    <rPh sb="47" eb="49">
      <t>スイジュン</t>
    </rPh>
    <rPh sb="57" eb="59">
      <t>リョウキン</t>
    </rPh>
    <rPh sb="59" eb="61">
      <t>カイシュウ</t>
    </rPh>
    <rPh sb="61" eb="62">
      <t>リツ</t>
    </rPh>
    <rPh sb="64" eb="66">
      <t>ヘイセイ</t>
    </rPh>
    <rPh sb="68" eb="70">
      <t>ネンド</t>
    </rPh>
    <rPh sb="71" eb="73">
      <t>リョウキン</t>
    </rPh>
    <rPh sb="73" eb="75">
      <t>カイテイ</t>
    </rPh>
    <rPh sb="76" eb="78">
      <t>ジッシ</t>
    </rPh>
    <rPh sb="85" eb="87">
      <t>カイゼン</t>
    </rPh>
    <rPh sb="99" eb="101">
      <t>シタマワ</t>
    </rPh>
    <rPh sb="105" eb="107">
      <t>ジョウキョウ</t>
    </rPh>
    <rPh sb="115" eb="117">
      <t>スイドウ</t>
    </rPh>
    <rPh sb="117" eb="119">
      <t>リョウキン</t>
    </rPh>
    <rPh sb="119" eb="121">
      <t>シュウニュウ</t>
    </rPh>
    <rPh sb="121" eb="123">
      <t>イガイ</t>
    </rPh>
    <rPh sb="124" eb="126">
      <t>シュウニュウ</t>
    </rPh>
    <rPh sb="127" eb="128">
      <t>マカナ</t>
    </rPh>
    <rPh sb="136" eb="138">
      <t>イミ</t>
    </rPh>
    <rPh sb="145" eb="147">
      <t>コンゴ</t>
    </rPh>
    <rPh sb="148" eb="150">
      <t>スイドウ</t>
    </rPh>
    <rPh sb="150" eb="152">
      <t>リョウキン</t>
    </rPh>
    <rPh sb="153" eb="155">
      <t>ミナオ</t>
    </rPh>
    <rPh sb="157" eb="160">
      <t>ケイカクテキ</t>
    </rPh>
    <rPh sb="161" eb="162">
      <t>スス</t>
    </rPh>
    <rPh sb="166" eb="168">
      <t>ヒツヨウ</t>
    </rPh>
    <rPh sb="175" eb="177">
      <t>リュウドウ</t>
    </rPh>
    <rPh sb="177" eb="179">
      <t>ヒリツ</t>
    </rPh>
    <rPh sb="188" eb="189">
      <t>オオ</t>
    </rPh>
    <rPh sb="191" eb="193">
      <t>テイカ</t>
    </rPh>
    <rPh sb="309" eb="311">
      <t>ブンセキ</t>
    </rPh>
    <rPh sb="319" eb="321">
      <t>キギョウ</t>
    </rPh>
    <rPh sb="321" eb="322">
      <t>サイ</t>
    </rPh>
    <rPh sb="322" eb="324">
      <t>ザンダカ</t>
    </rPh>
    <rPh sb="324" eb="325">
      <t>タイ</t>
    </rPh>
    <rPh sb="325" eb="327">
      <t>キュウスイ</t>
    </rPh>
    <rPh sb="327" eb="329">
      <t>シュウエキ</t>
    </rPh>
    <rPh sb="329" eb="331">
      <t>ヒリツ</t>
    </rPh>
    <rPh sb="333" eb="335">
      <t>ルイジ</t>
    </rPh>
    <rPh sb="335" eb="337">
      <t>ダンタイ</t>
    </rPh>
    <rPh sb="340" eb="341">
      <t>タカ</t>
    </rPh>
    <rPh sb="342" eb="344">
      <t>スウチ</t>
    </rPh>
    <rPh sb="345" eb="347">
      <t>スイイ</t>
    </rPh>
    <rPh sb="353" eb="355">
      <t>キンネン</t>
    </rPh>
    <rPh sb="361" eb="363">
      <t>キギョウ</t>
    </rPh>
    <rPh sb="363" eb="364">
      <t>サイ</t>
    </rPh>
    <rPh sb="365" eb="367">
      <t>ヨクセイ</t>
    </rPh>
    <rPh sb="368" eb="369">
      <t>ツト</t>
    </rPh>
    <rPh sb="370" eb="372">
      <t>ゲンショウ</t>
    </rPh>
    <rPh sb="372" eb="374">
      <t>ケイコウ</t>
    </rPh>
    <rPh sb="378" eb="380">
      <t>コンゴ</t>
    </rPh>
    <rPh sb="381" eb="383">
      <t>トウシ</t>
    </rPh>
    <rPh sb="383" eb="385">
      <t>キボ</t>
    </rPh>
    <rPh sb="386" eb="389">
      <t>テキセイカ</t>
    </rPh>
    <rPh sb="390" eb="391">
      <t>ツト</t>
    </rPh>
    <rPh sb="392" eb="394">
      <t>キギョウ</t>
    </rPh>
    <rPh sb="394" eb="395">
      <t>サイ</t>
    </rPh>
    <rPh sb="396" eb="398">
      <t>ヨクセイ</t>
    </rPh>
    <rPh sb="399" eb="400">
      <t>ツト</t>
    </rPh>
    <rPh sb="434" eb="437">
      <t>スイドウカン</t>
    </rPh>
    <rPh sb="438" eb="440">
      <t>エンチョウ</t>
    </rPh>
    <rPh sb="441" eb="442">
      <t>ナガ</t>
    </rPh>
    <rPh sb="444" eb="446">
      <t>スイドウ</t>
    </rPh>
    <rPh sb="446" eb="448">
      <t>シセツ</t>
    </rPh>
    <rPh sb="449" eb="450">
      <t>オオ</t>
    </rPh>
    <rPh sb="454" eb="456">
      <t>キュウスイ</t>
    </rPh>
    <rPh sb="456" eb="458">
      <t>ゲンカ</t>
    </rPh>
    <rPh sb="466" eb="467">
      <t>タカ</t>
    </rPh>
    <rPh sb="468" eb="470">
      <t>スイジュン</t>
    </rPh>
    <rPh sb="471" eb="473">
      <t>スイイ</t>
    </rPh>
    <rPh sb="481" eb="484">
      <t>ユウシュウリツ</t>
    </rPh>
    <rPh sb="486" eb="488">
      <t>ルイジ</t>
    </rPh>
    <rPh sb="488" eb="490">
      <t>ダンタイ</t>
    </rPh>
    <rPh sb="497" eb="499">
      <t>スイイ</t>
    </rPh>
    <rPh sb="507" eb="509">
      <t>カイガン</t>
    </rPh>
    <rPh sb="509" eb="510">
      <t>ブ</t>
    </rPh>
    <rPh sb="510" eb="511">
      <t>トウ</t>
    </rPh>
    <rPh sb="512" eb="514">
      <t>テイチ</t>
    </rPh>
    <rPh sb="515" eb="516">
      <t>タイ</t>
    </rPh>
    <rPh sb="519" eb="522">
      <t>ハイスイチ</t>
    </rPh>
    <rPh sb="525" eb="528">
      <t>コウテイサ</t>
    </rPh>
    <rPh sb="529" eb="530">
      <t>オオ</t>
    </rPh>
    <rPh sb="533" eb="535">
      <t>コウアツ</t>
    </rPh>
    <rPh sb="535" eb="537">
      <t>キュウスイ</t>
    </rPh>
    <rPh sb="546" eb="548">
      <t>ロウスイ</t>
    </rPh>
    <rPh sb="548" eb="549">
      <t>リョウ</t>
    </rPh>
    <rPh sb="550" eb="552">
      <t>ゾウカ</t>
    </rPh>
    <rPh sb="553" eb="554">
      <t>ツナ</t>
    </rPh>
    <rPh sb="560" eb="562">
      <t>ブンセキ</t>
    </rPh>
    <rPh sb="575" eb="577">
      <t>ヘイセイ</t>
    </rPh>
    <rPh sb="579" eb="581">
      <t>ネンド</t>
    </rPh>
    <rPh sb="585" eb="587">
      <t>ルイジ</t>
    </rPh>
    <rPh sb="587" eb="589">
      <t>ダンタイ</t>
    </rPh>
    <rPh sb="591" eb="592">
      <t>タカ</t>
    </rPh>
    <rPh sb="593" eb="595">
      <t>スウチ</t>
    </rPh>
    <rPh sb="596" eb="598">
      <t>スイイ</t>
    </rPh>
    <rPh sb="604" eb="606">
      <t>ヘイセイ</t>
    </rPh>
    <rPh sb="608" eb="610">
      <t>ネンド</t>
    </rPh>
    <rPh sb="610" eb="612">
      <t>イコウ</t>
    </rPh>
    <rPh sb="613" eb="614">
      <t>オオ</t>
    </rPh>
    <rPh sb="616" eb="618">
      <t>テイカ</t>
    </rPh>
    <rPh sb="626" eb="628">
      <t>キンネン</t>
    </rPh>
    <rPh sb="634" eb="636">
      <t>ゲンショウ</t>
    </rPh>
    <rPh sb="637" eb="638">
      <t>トモナ</t>
    </rPh>
    <rPh sb="639" eb="641">
      <t>キュウスイ</t>
    </rPh>
    <rPh sb="641" eb="642">
      <t>リョウ</t>
    </rPh>
    <rPh sb="643" eb="645">
      <t>オオハバ</t>
    </rPh>
    <rPh sb="646" eb="648">
      <t>ゲンショウ</t>
    </rPh>
    <rPh sb="655" eb="657">
      <t>エイキョウ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</si>
</sst>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1.1299999999999999</c:v>
                </c:pt>
                <c:pt idx="1">
                  <c:v>1.5</c:v>
                </c:pt>
                <c:pt idx="2">
                  <c:v>0.98</c:v>
                </c:pt>
                <c:pt idx="3">
                  <c:v>0.62</c:v>
                </c:pt>
                <c:pt idx="4">
                  <c:v>1.47</c:v>
                </c:pt>
              </c:numCache>
            </c:numRef>
          </c:val>
        </c:ser>
        <c:dLbls>
          <c:showLegendKey val="0"/>
          <c:showVal val="0"/>
          <c:showCatName val="0"/>
          <c:showSerName val="0"/>
          <c:showPercent val="0"/>
          <c:showBubbleSize val="0"/>
        </c:dLbls>
        <c:gapWidth val="150"/>
        <c:axId val="156272512"/>
        <c:axId val="1562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56272512"/>
        <c:axId val="156286976"/>
      </c:lineChart>
      <c:dateAx>
        <c:axId val="156272512"/>
        <c:scaling>
          <c:orientation val="minMax"/>
        </c:scaling>
        <c:delete val="1"/>
        <c:axPos val="b"/>
        <c:numFmt formatCode="ge" sourceLinked="1"/>
        <c:majorTickMark val="none"/>
        <c:minorTickMark val="none"/>
        <c:tickLblPos val="none"/>
        <c:crossAx val="156286976"/>
        <c:crosses val="autoZero"/>
        <c:auto val="1"/>
        <c:lblOffset val="100"/>
        <c:baseTimeUnit val="years"/>
      </c:dateAx>
      <c:valAx>
        <c:axId val="1562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56.51</c:v>
                </c:pt>
                <c:pt idx="1">
                  <c:v>55.6</c:v>
                </c:pt>
                <c:pt idx="2">
                  <c:v>52.87</c:v>
                </c:pt>
                <c:pt idx="3">
                  <c:v>51.37</c:v>
                </c:pt>
                <c:pt idx="4">
                  <c:v>50.6</c:v>
                </c:pt>
              </c:numCache>
            </c:numRef>
          </c:val>
        </c:ser>
        <c:dLbls>
          <c:showLegendKey val="0"/>
          <c:showVal val="0"/>
          <c:showCatName val="0"/>
          <c:showSerName val="0"/>
          <c:showPercent val="0"/>
          <c:showBubbleSize val="0"/>
        </c:dLbls>
        <c:gapWidth val="150"/>
        <c:axId val="56207616"/>
        <c:axId val="562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56207616"/>
        <c:axId val="56230272"/>
      </c:lineChart>
      <c:dateAx>
        <c:axId val="56207616"/>
        <c:scaling>
          <c:orientation val="minMax"/>
        </c:scaling>
        <c:delete val="1"/>
        <c:axPos val="b"/>
        <c:numFmt formatCode="ge" sourceLinked="1"/>
        <c:majorTickMark val="none"/>
        <c:minorTickMark val="none"/>
        <c:tickLblPos val="none"/>
        <c:crossAx val="56230272"/>
        <c:crosses val="autoZero"/>
        <c:auto val="1"/>
        <c:lblOffset val="100"/>
        <c:baseTimeUnit val="years"/>
      </c:dateAx>
      <c:valAx>
        <c:axId val="562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72.73</c:v>
                </c:pt>
                <c:pt idx="1">
                  <c:v>73.2</c:v>
                </c:pt>
                <c:pt idx="2">
                  <c:v>74.08</c:v>
                </c:pt>
                <c:pt idx="3">
                  <c:v>74.19</c:v>
                </c:pt>
                <c:pt idx="4">
                  <c:v>74.099999999999994</c:v>
                </c:pt>
              </c:numCache>
            </c:numRef>
          </c:val>
        </c:ser>
        <c:dLbls>
          <c:showLegendKey val="0"/>
          <c:showVal val="0"/>
          <c:showCatName val="0"/>
          <c:showSerName val="0"/>
          <c:showPercent val="0"/>
          <c:showBubbleSize val="0"/>
        </c:dLbls>
        <c:gapWidth val="150"/>
        <c:axId val="56268672"/>
        <c:axId val="56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56268672"/>
        <c:axId val="56270848"/>
      </c:lineChart>
      <c:dateAx>
        <c:axId val="56268672"/>
        <c:scaling>
          <c:orientation val="minMax"/>
        </c:scaling>
        <c:delete val="1"/>
        <c:axPos val="b"/>
        <c:numFmt formatCode="ge" sourceLinked="1"/>
        <c:majorTickMark val="none"/>
        <c:minorTickMark val="none"/>
        <c:tickLblPos val="none"/>
        <c:crossAx val="56270848"/>
        <c:crosses val="autoZero"/>
        <c:auto val="1"/>
        <c:lblOffset val="100"/>
        <c:baseTimeUnit val="years"/>
      </c:dateAx>
      <c:valAx>
        <c:axId val="56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100.9</c:v>
                </c:pt>
                <c:pt idx="1">
                  <c:v>101.98</c:v>
                </c:pt>
                <c:pt idx="2">
                  <c:v>100.46</c:v>
                </c:pt>
                <c:pt idx="3">
                  <c:v>101.52</c:v>
                </c:pt>
                <c:pt idx="4">
                  <c:v>101.81</c:v>
                </c:pt>
              </c:numCache>
            </c:numRef>
          </c:val>
        </c:ser>
        <c:dLbls>
          <c:showLegendKey val="0"/>
          <c:showVal val="0"/>
          <c:showCatName val="0"/>
          <c:showSerName val="0"/>
          <c:showPercent val="0"/>
          <c:showBubbleSize val="0"/>
        </c:dLbls>
        <c:gapWidth val="150"/>
        <c:axId val="56047104"/>
        <c:axId val="56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56047104"/>
        <c:axId val="56049024"/>
      </c:lineChart>
      <c:dateAx>
        <c:axId val="56047104"/>
        <c:scaling>
          <c:orientation val="minMax"/>
        </c:scaling>
        <c:delete val="1"/>
        <c:axPos val="b"/>
        <c:numFmt formatCode="ge" sourceLinked="1"/>
        <c:majorTickMark val="none"/>
        <c:minorTickMark val="none"/>
        <c:tickLblPos val="none"/>
        <c:crossAx val="56049024"/>
        <c:crosses val="autoZero"/>
        <c:auto val="1"/>
        <c:lblOffset val="100"/>
        <c:baseTimeUnit val="years"/>
      </c:dateAx>
      <c:valAx>
        <c:axId val="5604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35.729999999999997</c:v>
                </c:pt>
                <c:pt idx="1">
                  <c:v>37.130000000000003</c:v>
                </c:pt>
                <c:pt idx="2">
                  <c:v>44.97</c:v>
                </c:pt>
                <c:pt idx="3">
                  <c:v>47.09</c:v>
                </c:pt>
                <c:pt idx="4">
                  <c:v>48.86</c:v>
                </c:pt>
              </c:numCache>
            </c:numRef>
          </c:val>
        </c:ser>
        <c:dLbls>
          <c:showLegendKey val="0"/>
          <c:showVal val="0"/>
          <c:showCatName val="0"/>
          <c:showSerName val="0"/>
          <c:showPercent val="0"/>
          <c:showBubbleSize val="0"/>
        </c:dLbls>
        <c:gapWidth val="150"/>
        <c:axId val="156206208"/>
        <c:axId val="1562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56206208"/>
        <c:axId val="156208128"/>
      </c:lineChart>
      <c:dateAx>
        <c:axId val="156206208"/>
        <c:scaling>
          <c:orientation val="minMax"/>
        </c:scaling>
        <c:delete val="1"/>
        <c:axPos val="b"/>
        <c:numFmt formatCode="ge" sourceLinked="1"/>
        <c:majorTickMark val="none"/>
        <c:minorTickMark val="none"/>
        <c:tickLblPos val="none"/>
        <c:crossAx val="156208128"/>
        <c:crosses val="autoZero"/>
        <c:auto val="1"/>
        <c:lblOffset val="100"/>
        <c:baseTimeUnit val="years"/>
      </c:dateAx>
      <c:valAx>
        <c:axId val="1562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5.56</c:v>
                </c:pt>
                <c:pt idx="1">
                  <c:v>7.44</c:v>
                </c:pt>
                <c:pt idx="2">
                  <c:v>7.5</c:v>
                </c:pt>
                <c:pt idx="3">
                  <c:v>8.16</c:v>
                </c:pt>
                <c:pt idx="4">
                  <c:v>8.51</c:v>
                </c:pt>
              </c:numCache>
            </c:numRef>
          </c:val>
        </c:ser>
        <c:dLbls>
          <c:showLegendKey val="0"/>
          <c:showVal val="0"/>
          <c:showCatName val="0"/>
          <c:showSerName val="0"/>
          <c:showPercent val="0"/>
          <c:showBubbleSize val="0"/>
        </c:dLbls>
        <c:gapWidth val="150"/>
        <c:axId val="55863552"/>
        <c:axId val="558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55863552"/>
        <c:axId val="55873920"/>
      </c:lineChart>
      <c:dateAx>
        <c:axId val="55863552"/>
        <c:scaling>
          <c:orientation val="minMax"/>
        </c:scaling>
        <c:delete val="1"/>
        <c:axPos val="b"/>
        <c:numFmt formatCode="ge" sourceLinked="1"/>
        <c:majorTickMark val="none"/>
        <c:minorTickMark val="none"/>
        <c:tickLblPos val="none"/>
        <c:crossAx val="55873920"/>
        <c:crosses val="autoZero"/>
        <c:auto val="1"/>
        <c:lblOffset val="100"/>
        <c:baseTimeUnit val="years"/>
      </c:dateAx>
      <c:valAx>
        <c:axId val="55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917184"/>
        <c:axId val="55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55917184"/>
        <c:axId val="55923456"/>
      </c:lineChart>
      <c:dateAx>
        <c:axId val="55917184"/>
        <c:scaling>
          <c:orientation val="minMax"/>
        </c:scaling>
        <c:delete val="1"/>
        <c:axPos val="b"/>
        <c:numFmt formatCode="ge" sourceLinked="1"/>
        <c:majorTickMark val="none"/>
        <c:minorTickMark val="none"/>
        <c:tickLblPos val="none"/>
        <c:crossAx val="55923456"/>
        <c:crosses val="autoZero"/>
        <c:auto val="1"/>
        <c:lblOffset val="100"/>
        <c:baseTimeUnit val="years"/>
      </c:dateAx>
      <c:valAx>
        <c:axId val="5592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1061.6099999999999</c:v>
                </c:pt>
                <c:pt idx="1">
                  <c:v>1384.32</c:v>
                </c:pt>
                <c:pt idx="2">
                  <c:v>240.91</c:v>
                </c:pt>
                <c:pt idx="3">
                  <c:v>253.09</c:v>
                </c:pt>
                <c:pt idx="4">
                  <c:v>329.49</c:v>
                </c:pt>
              </c:numCache>
            </c:numRef>
          </c:val>
        </c:ser>
        <c:dLbls>
          <c:showLegendKey val="0"/>
          <c:showVal val="0"/>
          <c:showCatName val="0"/>
          <c:showSerName val="0"/>
          <c:showPercent val="0"/>
          <c:showBubbleSize val="0"/>
        </c:dLbls>
        <c:gapWidth val="150"/>
        <c:axId val="55953664"/>
        <c:axId val="559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55953664"/>
        <c:axId val="55964032"/>
      </c:lineChart>
      <c:dateAx>
        <c:axId val="55953664"/>
        <c:scaling>
          <c:orientation val="minMax"/>
        </c:scaling>
        <c:delete val="1"/>
        <c:axPos val="b"/>
        <c:numFmt formatCode="ge" sourceLinked="1"/>
        <c:majorTickMark val="none"/>
        <c:minorTickMark val="none"/>
        <c:tickLblPos val="none"/>
        <c:crossAx val="55964032"/>
        <c:crosses val="autoZero"/>
        <c:auto val="1"/>
        <c:lblOffset val="100"/>
        <c:baseTimeUnit val="years"/>
      </c:dateAx>
      <c:valAx>
        <c:axId val="5596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627.76</c:v>
                </c:pt>
                <c:pt idx="1">
                  <c:v>611.13</c:v>
                </c:pt>
                <c:pt idx="2">
                  <c:v>596.44000000000005</c:v>
                </c:pt>
                <c:pt idx="3">
                  <c:v>589.02</c:v>
                </c:pt>
                <c:pt idx="4">
                  <c:v>524.79</c:v>
                </c:pt>
              </c:numCache>
            </c:numRef>
          </c:val>
        </c:ser>
        <c:dLbls>
          <c:showLegendKey val="0"/>
          <c:showVal val="0"/>
          <c:showCatName val="0"/>
          <c:showSerName val="0"/>
          <c:showPercent val="0"/>
          <c:showBubbleSize val="0"/>
        </c:dLbls>
        <c:gapWidth val="150"/>
        <c:axId val="56025472"/>
        <c:axId val="560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56025472"/>
        <c:axId val="56027392"/>
      </c:lineChart>
      <c:dateAx>
        <c:axId val="56025472"/>
        <c:scaling>
          <c:orientation val="minMax"/>
        </c:scaling>
        <c:delete val="1"/>
        <c:axPos val="b"/>
        <c:numFmt formatCode="ge" sourceLinked="1"/>
        <c:majorTickMark val="none"/>
        <c:minorTickMark val="none"/>
        <c:tickLblPos val="none"/>
        <c:crossAx val="56027392"/>
        <c:crosses val="autoZero"/>
        <c:auto val="1"/>
        <c:lblOffset val="100"/>
        <c:baseTimeUnit val="years"/>
      </c:dateAx>
      <c:valAx>
        <c:axId val="5602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81.86</c:v>
                </c:pt>
                <c:pt idx="1">
                  <c:v>77.83</c:v>
                </c:pt>
                <c:pt idx="2">
                  <c:v>75.7</c:v>
                </c:pt>
                <c:pt idx="3">
                  <c:v>75.900000000000006</c:v>
                </c:pt>
                <c:pt idx="4">
                  <c:v>88.46</c:v>
                </c:pt>
              </c:numCache>
            </c:numRef>
          </c:val>
        </c:ser>
        <c:dLbls>
          <c:showLegendKey val="0"/>
          <c:showVal val="0"/>
          <c:showCatName val="0"/>
          <c:showSerName val="0"/>
          <c:showPercent val="0"/>
          <c:showBubbleSize val="0"/>
        </c:dLbls>
        <c:gapWidth val="150"/>
        <c:axId val="60817408"/>
        <c:axId val="608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60817408"/>
        <c:axId val="60819328"/>
      </c:lineChart>
      <c:dateAx>
        <c:axId val="60817408"/>
        <c:scaling>
          <c:orientation val="minMax"/>
        </c:scaling>
        <c:delete val="1"/>
        <c:axPos val="b"/>
        <c:numFmt formatCode="ge" sourceLinked="1"/>
        <c:majorTickMark val="none"/>
        <c:minorTickMark val="none"/>
        <c:tickLblPos val="none"/>
        <c:crossAx val="60819328"/>
        <c:crosses val="autoZero"/>
        <c:auto val="1"/>
        <c:lblOffset val="100"/>
        <c:baseTimeUnit val="years"/>
      </c:dateAx>
      <c:valAx>
        <c:axId val="608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207.26</c:v>
                </c:pt>
                <c:pt idx="1">
                  <c:v>217.95</c:v>
                </c:pt>
                <c:pt idx="2">
                  <c:v>224.84</c:v>
                </c:pt>
                <c:pt idx="3">
                  <c:v>224.34</c:v>
                </c:pt>
                <c:pt idx="4">
                  <c:v>216.37</c:v>
                </c:pt>
              </c:numCache>
            </c:numRef>
          </c:val>
        </c:ser>
        <c:dLbls>
          <c:showLegendKey val="0"/>
          <c:showVal val="0"/>
          <c:showCatName val="0"/>
          <c:showSerName val="0"/>
          <c:showPercent val="0"/>
          <c:showBubbleSize val="0"/>
        </c:dLbls>
        <c:gapWidth val="150"/>
        <c:axId val="56192000"/>
        <c:axId val="561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56192000"/>
        <c:axId val="56194176"/>
      </c:lineChart>
      <c:dateAx>
        <c:axId val="56192000"/>
        <c:scaling>
          <c:orientation val="minMax"/>
        </c:scaling>
        <c:delete val="1"/>
        <c:axPos val="b"/>
        <c:numFmt formatCode="ge" sourceLinked="1"/>
        <c:majorTickMark val="none"/>
        <c:minorTickMark val="none"/>
        <c:tickLblPos val="none"/>
        <c:crossAx val="56194176"/>
        <c:crosses val="autoZero"/>
        <c:auto val="1"/>
        <c:lblOffset val="100"/>
        <c:baseTimeUnit val="years"/>
      </c:dateAx>
      <c:valAx>
        <c:axId val="56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愛媛県　愛南町</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90" t="s">
        <v>117</v>
      </c>
      <c r="AE8" s="90"/>
      <c r="AF8" s="90"/>
      <c r="AG8" s="90"/>
      <c r="AH8" s="90"/>
      <c r="AI8" s="90"/>
      <c r="AJ8" s="90"/>
      <c r="AK8" s="5"/>
      <c r="AL8" s="77">
        <f>データ!$R$6</f>
        <v>22570</v>
      </c>
      <c r="AM8" s="77"/>
      <c r="AN8" s="77"/>
      <c r="AO8" s="77"/>
      <c r="AP8" s="77"/>
      <c r="AQ8" s="77"/>
      <c r="AR8" s="77"/>
      <c r="AS8" s="77"/>
      <c r="AT8" s="73">
        <f>データ!$S$6</f>
        <v>238.99</v>
      </c>
      <c r="AU8" s="74"/>
      <c r="AV8" s="74"/>
      <c r="AW8" s="74"/>
      <c r="AX8" s="74"/>
      <c r="AY8" s="74"/>
      <c r="AZ8" s="74"/>
      <c r="BA8" s="74"/>
      <c r="BB8" s="76">
        <f>データ!$T$6</f>
        <v>94.44</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63.71</v>
      </c>
      <c r="J10" s="74"/>
      <c r="K10" s="74"/>
      <c r="L10" s="74"/>
      <c r="M10" s="74"/>
      <c r="N10" s="74"/>
      <c r="O10" s="75"/>
      <c r="P10" s="76">
        <f>データ!$P$6</f>
        <v>76.91</v>
      </c>
      <c r="Q10" s="76"/>
      <c r="R10" s="76"/>
      <c r="S10" s="76"/>
      <c r="T10" s="76"/>
      <c r="U10" s="76"/>
      <c r="V10" s="76"/>
      <c r="W10" s="77">
        <f>データ!$Q$6</f>
        <v>3830</v>
      </c>
      <c r="X10" s="77"/>
      <c r="Y10" s="77"/>
      <c r="Z10" s="77"/>
      <c r="AA10" s="77"/>
      <c r="AB10" s="77"/>
      <c r="AC10" s="77"/>
      <c r="AD10" s="2"/>
      <c r="AE10" s="2"/>
      <c r="AF10" s="2"/>
      <c r="AG10" s="2"/>
      <c r="AH10" s="5"/>
      <c r="AI10" s="5"/>
      <c r="AJ10" s="5"/>
      <c r="AK10" s="5"/>
      <c r="AL10" s="77">
        <f>データ!$U$6</f>
        <v>17189</v>
      </c>
      <c r="AM10" s="77"/>
      <c r="AN10" s="77"/>
      <c r="AO10" s="77"/>
      <c r="AP10" s="77"/>
      <c r="AQ10" s="77"/>
      <c r="AR10" s="77"/>
      <c r="AS10" s="77"/>
      <c r="AT10" s="73">
        <f>データ!$V$6</f>
        <v>27.17</v>
      </c>
      <c r="AU10" s="74"/>
      <c r="AV10" s="74"/>
      <c r="AW10" s="74"/>
      <c r="AX10" s="74"/>
      <c r="AY10" s="74"/>
      <c r="AZ10" s="74"/>
      <c r="BA10" s="74"/>
      <c r="BB10" s="76">
        <f>データ!$W$6</f>
        <v>632.65</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119</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385069</v>
      </c>
      <c r="D6" s="34">
        <f t="shared" si="3"/>
        <v>46</v>
      </c>
      <c r="E6" s="34">
        <f t="shared" si="3"/>
        <v>1</v>
      </c>
      <c r="F6" s="34">
        <f t="shared" si="3"/>
        <v>0</v>
      </c>
      <c r="G6" s="34">
        <f t="shared" si="3"/>
        <v>1</v>
      </c>
      <c r="H6" s="34" t="str">
        <f t="shared" si="3"/>
        <v>愛媛県　愛南町</v>
      </c>
      <c r="I6" s="34" t="str">
        <f t="shared" si="3"/>
        <v>法適用</v>
      </c>
      <c r="J6" s="34" t="str">
        <f t="shared" si="3"/>
        <v>水道事業</v>
      </c>
      <c r="K6" s="34" t="str">
        <f t="shared" si="3"/>
        <v>末端給水事業</v>
      </c>
      <c r="L6" s="34" t="str">
        <f t="shared" si="3"/>
        <v>A6</v>
      </c>
      <c r="M6" s="34">
        <f t="shared" si="3"/>
        <v>0</v>
      </c>
      <c r="N6" s="35" t="str">
        <f t="shared" si="3"/>
        <v>-</v>
      </c>
      <c r="O6" s="35">
        <f t="shared" si="3"/>
        <v>63.71</v>
      </c>
      <c r="P6" s="35">
        <f t="shared" si="3"/>
        <v>76.91</v>
      </c>
      <c r="Q6" s="35">
        <f t="shared" si="3"/>
        <v>3830</v>
      </c>
      <c r="R6" s="35">
        <f t="shared" si="3"/>
        <v>22570</v>
      </c>
      <c r="S6" s="35">
        <f t="shared" si="3"/>
        <v>238.99</v>
      </c>
      <c r="T6" s="35">
        <f t="shared" si="3"/>
        <v>94.44</v>
      </c>
      <c r="U6" s="35">
        <f t="shared" si="3"/>
        <v>17189</v>
      </c>
      <c r="V6" s="35">
        <f t="shared" si="3"/>
        <v>27.17</v>
      </c>
      <c r="W6" s="35">
        <f t="shared" si="3"/>
        <v>632.65</v>
      </c>
      <c r="X6" s="36">
        <f>IF(X7="",NA(),X7)</f>
        <v>100.9</v>
      </c>
      <c r="Y6" s="36">
        <f t="shared" ref="Y6:AG6" si="4">IF(Y7="",NA(),Y7)</f>
        <v>101.98</v>
      </c>
      <c r="Z6" s="36">
        <f t="shared" si="4"/>
        <v>100.46</v>
      </c>
      <c r="AA6" s="36">
        <f t="shared" si="4"/>
        <v>101.52</v>
      </c>
      <c r="AB6" s="36">
        <f t="shared" si="4"/>
        <v>101.81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1061.6099999999999</v>
      </c>
      <c r="AU6" s="36">
        <f t="shared" ref="AU6:BC6" si="6">IF(AU7="",NA(),AU7)</f>
        <v>1384.32</v>
      </c>
      <c r="AV6" s="36">
        <f t="shared" si="6"/>
        <v>240.91</v>
      </c>
      <c r="AW6" s="36">
        <f t="shared" si="6"/>
        <v>253.09</v>
      </c>
      <c r="AX6" s="36">
        <f t="shared" si="6"/>
        <v>329.49</v>
      </c>
      <c r="AY6" s="36">
        <f t="shared" si="6"/>
        <v>915.5</v>
      </c>
      <c r="AZ6" s="36">
        <f t="shared" si="6"/>
        <v>963.24</v>
      </c>
      <c r="BA6" s="36">
        <f t="shared" si="6"/>
        <v>381.53</v>
      </c>
      <c r="BB6" s="36">
        <f t="shared" si="6"/>
        <v>391.54</v>
      </c>
      <c r="BC6" s="36">
        <f t="shared" si="6"/>
        <v>384.34</v>
      </c>
      <c r="BD6" s="35" t="str">
        <f>IF(BD7="","",IF(BD7="-","【-】","【"&amp;SUBSTITUTE(TEXT(BD7,"#,##0.00"),"-","△")&amp;"】"))</f>
        <v>【262.87】</v>
      </c>
      <c r="BE6" s="36">
        <f>IF(BE7="",NA(),BE7)</f>
        <v>627.76</v>
      </c>
      <c r="BF6" s="36">
        <f t="shared" ref="BF6:BN6" si="7">IF(BF7="",NA(),BF7)</f>
        <v>611.13</v>
      </c>
      <c r="BG6" s="36">
        <f t="shared" si="7"/>
        <v>596.44000000000005</v>
      </c>
      <c r="BH6" s="36">
        <f t="shared" si="7"/>
        <v>589.02</v>
      </c>
      <c r="BI6" s="36">
        <f t="shared" si="7"/>
        <v>524.79</v>
      </c>
      <c r="BJ6" s="36">
        <f t="shared" si="7"/>
        <v>404.78</v>
      </c>
      <c r="BK6" s="36">
        <f t="shared" si="7"/>
        <v>400.38</v>
      </c>
      <c r="BL6" s="36">
        <f t="shared" si="7"/>
        <v>393.27</v>
      </c>
      <c r="BM6" s="36">
        <f t="shared" si="7"/>
        <v>386.97</v>
      </c>
      <c r="BN6" s="36">
        <f t="shared" si="7"/>
        <v>380.58</v>
      </c>
      <c r="BO6" s="35" t="str">
        <f>IF(BO7="","",IF(BO7="-","【-】","【"&amp;SUBSTITUTE(TEXT(BO7,"#,##0.00"),"-","△")&amp;"】"))</f>
        <v>【270.87】</v>
      </c>
      <c r="BP6" s="36">
        <f>IF(BP7="",NA(),BP7)</f>
        <v>81.86</v>
      </c>
      <c r="BQ6" s="36">
        <f t="shared" ref="BQ6:BY6" si="8">IF(BQ7="",NA(),BQ7)</f>
        <v>77.83</v>
      </c>
      <c r="BR6" s="36">
        <f t="shared" si="8"/>
        <v>75.7</v>
      </c>
      <c r="BS6" s="36">
        <f t="shared" si="8"/>
        <v>75.900000000000006</v>
      </c>
      <c r="BT6" s="36">
        <f t="shared" si="8"/>
        <v>88.46</v>
      </c>
      <c r="BU6" s="36">
        <f t="shared" si="8"/>
        <v>98.07</v>
      </c>
      <c r="BV6" s="36">
        <f t="shared" si="8"/>
        <v>96.56</v>
      </c>
      <c r="BW6" s="36">
        <f t="shared" si="8"/>
        <v>100.47</v>
      </c>
      <c r="BX6" s="36">
        <f t="shared" si="8"/>
        <v>101.72</v>
      </c>
      <c r="BY6" s="36">
        <f t="shared" si="8"/>
        <v>102.38</v>
      </c>
      <c r="BZ6" s="35" t="str">
        <f>IF(BZ7="","",IF(BZ7="-","【-】","【"&amp;SUBSTITUTE(TEXT(BZ7,"#,##0.00"),"-","△")&amp;"】"))</f>
        <v>【105.59】</v>
      </c>
      <c r="CA6" s="36">
        <f>IF(CA7="",NA(),CA7)</f>
        <v>207.26</v>
      </c>
      <c r="CB6" s="36">
        <f t="shared" ref="CB6:CJ6" si="9">IF(CB7="",NA(),CB7)</f>
        <v>217.95</v>
      </c>
      <c r="CC6" s="36">
        <f t="shared" si="9"/>
        <v>224.84</v>
      </c>
      <c r="CD6" s="36">
        <f t="shared" si="9"/>
        <v>224.34</v>
      </c>
      <c r="CE6" s="36">
        <f t="shared" si="9"/>
        <v>216.37</v>
      </c>
      <c r="CF6" s="36">
        <f t="shared" si="9"/>
        <v>172.26</v>
      </c>
      <c r="CG6" s="36">
        <f t="shared" si="9"/>
        <v>177.14</v>
      </c>
      <c r="CH6" s="36">
        <f t="shared" si="9"/>
        <v>169.82</v>
      </c>
      <c r="CI6" s="36">
        <f t="shared" si="9"/>
        <v>168.2</v>
      </c>
      <c r="CJ6" s="36">
        <f t="shared" si="9"/>
        <v>168.67</v>
      </c>
      <c r="CK6" s="35" t="str">
        <f>IF(CK7="","",IF(CK7="-","【-】","【"&amp;SUBSTITUTE(TEXT(CK7,"#,##0.00"),"-","△")&amp;"】"))</f>
        <v>【163.27】</v>
      </c>
      <c r="CL6" s="36">
        <f>IF(CL7="",NA(),CL7)</f>
        <v>56.51</v>
      </c>
      <c r="CM6" s="36">
        <f t="shared" ref="CM6:CU6" si="10">IF(CM7="",NA(),CM7)</f>
        <v>55.6</v>
      </c>
      <c r="CN6" s="36">
        <f t="shared" si="10"/>
        <v>52.87</v>
      </c>
      <c r="CO6" s="36">
        <f t="shared" si="10"/>
        <v>51.37</v>
      </c>
      <c r="CP6" s="36">
        <f t="shared" si="10"/>
        <v>50.6</v>
      </c>
      <c r="CQ6" s="36">
        <f t="shared" si="10"/>
        <v>55.68</v>
      </c>
      <c r="CR6" s="36">
        <f t="shared" si="10"/>
        <v>55.64</v>
      </c>
      <c r="CS6" s="36">
        <f t="shared" si="10"/>
        <v>55.13</v>
      </c>
      <c r="CT6" s="36">
        <f t="shared" si="10"/>
        <v>54.77</v>
      </c>
      <c r="CU6" s="36">
        <f t="shared" si="10"/>
        <v>54.92</v>
      </c>
      <c r="CV6" s="35" t="str">
        <f>IF(CV7="","",IF(CV7="-","【-】","【"&amp;SUBSTITUTE(TEXT(CV7,"#,##0.00"),"-","△")&amp;"】"))</f>
        <v>【59.94】</v>
      </c>
      <c r="CW6" s="36">
        <f>IF(CW7="",NA(),CW7)</f>
        <v>72.73</v>
      </c>
      <c r="CX6" s="36">
        <f t="shared" ref="CX6:DF6" si="11">IF(CX7="",NA(),CX7)</f>
        <v>73.2</v>
      </c>
      <c r="CY6" s="36">
        <f t="shared" si="11"/>
        <v>74.08</v>
      </c>
      <c r="CZ6" s="36">
        <f t="shared" si="11"/>
        <v>74.19</v>
      </c>
      <c r="DA6" s="36">
        <f t="shared" si="11"/>
        <v>74.099999999999994</v>
      </c>
      <c r="DB6" s="36">
        <f t="shared" si="11"/>
        <v>83.18</v>
      </c>
      <c r="DC6" s="36">
        <f t="shared" si="11"/>
        <v>83.09</v>
      </c>
      <c r="DD6" s="36">
        <f t="shared" si="11"/>
        <v>83</v>
      </c>
      <c r="DE6" s="36">
        <f t="shared" si="11"/>
        <v>82.89</v>
      </c>
      <c r="DF6" s="36">
        <f t="shared" si="11"/>
        <v>82.66</v>
      </c>
      <c r="DG6" s="35" t="str">
        <f>IF(DG7="","",IF(DG7="-","【-】","【"&amp;SUBSTITUTE(TEXT(DG7,"#,##0.00"),"-","△")&amp;"】"))</f>
        <v>【90.22】</v>
      </c>
      <c r="DH6" s="36">
        <f>IF(DH7="",NA(),DH7)</f>
        <v>35.729999999999997</v>
      </c>
      <c r="DI6" s="36">
        <f t="shared" ref="DI6:DQ6" si="12">IF(DI7="",NA(),DI7)</f>
        <v>37.130000000000003</v>
      </c>
      <c r="DJ6" s="36">
        <f t="shared" si="12"/>
        <v>44.97</v>
      </c>
      <c r="DK6" s="36">
        <f t="shared" si="12"/>
        <v>47.09</v>
      </c>
      <c r="DL6" s="36">
        <f t="shared" si="12"/>
        <v>48.86</v>
      </c>
      <c r="DM6" s="36">
        <f t="shared" si="12"/>
        <v>38.07</v>
      </c>
      <c r="DN6" s="36">
        <f t="shared" si="12"/>
        <v>39.06</v>
      </c>
      <c r="DO6" s="36">
        <f t="shared" si="12"/>
        <v>46.66</v>
      </c>
      <c r="DP6" s="36">
        <f t="shared" si="12"/>
        <v>47.46</v>
      </c>
      <c r="DQ6" s="36">
        <f t="shared" si="12"/>
        <v>48.49</v>
      </c>
      <c r="DR6" s="35" t="str">
        <f>IF(DR7="","",IF(DR7="-","【-】","【"&amp;SUBSTITUTE(TEXT(DR7,"#,##0.00"),"-","△")&amp;"】"))</f>
        <v>【47.91】</v>
      </c>
      <c r="DS6" s="36">
        <f>IF(DS7="",NA(),DS7)</f>
        <v>5.56</v>
      </c>
      <c r="DT6" s="36">
        <f t="shared" ref="DT6:EB6" si="13">IF(DT7="",NA(),DT7)</f>
        <v>7.44</v>
      </c>
      <c r="DU6" s="36">
        <f t="shared" si="13"/>
        <v>7.5</v>
      </c>
      <c r="DV6" s="36">
        <f t="shared" si="13"/>
        <v>8.16</v>
      </c>
      <c r="DW6" s="36">
        <f t="shared" si="13"/>
        <v>8.51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1.1299999999999999</v>
      </c>
      <c r="EE6" s="36">
        <f t="shared" ref="EE6:EM6" si="14">IF(EE7="",NA(),EE7)</f>
        <v>1.5</v>
      </c>
      <c r="EF6" s="36">
        <f t="shared" si="14"/>
        <v>0.98</v>
      </c>
      <c r="EG6" s="36">
        <f t="shared" si="14"/>
        <v>0.62</v>
      </c>
      <c r="EH6" s="36">
        <f t="shared" si="14"/>
        <v>1.47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385069</v>
      </c>
      <c r="D7" s="38">
        <v>46</v>
      </c>
      <c r="E7" s="38">
        <v>1</v>
      </c>
      <c r="F7" s="38">
        <v>0</v>
      </c>
      <c r="G7" s="38">
        <v>1</v>
      </c>
      <c r="H7" s="38" t="s">
        <v>105</v>
      </c>
      <c r="I7" s="38" t="s">
        <v>106</v>
      </c>
      <c r="J7" s="38" t="s">
        <v>107</v>
      </c>
      <c r="K7" s="38" t="s">
        <v>108</v>
      </c>
      <c r="L7" s="38" t="s">
        <v>109</v>
      </c>
      <c r="M7" s="38"/>
      <c r="N7" s="39" t="s">
        <v>110</v>
      </c>
      <c r="O7" s="39">
        <v>63.71</v>
      </c>
      <c r="P7" s="39">
        <v>76.91</v>
      </c>
      <c r="Q7" s="39">
        <v>3830</v>
      </c>
      <c r="R7" s="39">
        <v>22570</v>
      </c>
      <c r="S7" s="39">
        <v>238.99</v>
      </c>
      <c r="T7" s="39">
        <v>94.44</v>
      </c>
      <c r="U7" s="39">
        <v>17189</v>
      </c>
      <c r="V7" s="39">
        <v>27.17</v>
      </c>
      <c r="W7" s="39">
        <v>632.65</v>
      </c>
      <c r="X7" s="39">
        <v>100.9</v>
      </c>
      <c r="Y7" s="39">
        <v>101.98</v>
      </c>
      <c r="Z7" s="39">
        <v>100.46</v>
      </c>
      <c r="AA7" s="39">
        <v>101.52</v>
      </c>
      <c r="AB7" s="39">
        <v>101.81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1061.6099999999999</v>
      </c>
      <c r="AU7" s="39">
        <v>1384.32</v>
      </c>
      <c r="AV7" s="39">
        <v>240.91</v>
      </c>
      <c r="AW7" s="39">
        <v>253.09</v>
      </c>
      <c r="AX7" s="39">
        <v>329.49</v>
      </c>
      <c r="AY7" s="39">
        <v>915.5</v>
      </c>
      <c r="AZ7" s="39">
        <v>963.24</v>
      </c>
      <c r="BA7" s="39">
        <v>381.53</v>
      </c>
      <c r="BB7" s="39">
        <v>391.54</v>
      </c>
      <c r="BC7" s="39">
        <v>384.34</v>
      </c>
      <c r="BD7" s="39">
        <v>262.87</v>
      </c>
      <c r="BE7" s="39">
        <v>627.76</v>
      </c>
      <c r="BF7" s="39">
        <v>611.13</v>
      </c>
      <c r="BG7" s="39">
        <v>596.44000000000005</v>
      </c>
      <c r="BH7" s="39">
        <v>589.02</v>
      </c>
      <c r="BI7" s="39">
        <v>524.79</v>
      </c>
      <c r="BJ7" s="39">
        <v>404.78</v>
      </c>
      <c r="BK7" s="39">
        <v>400.38</v>
      </c>
      <c r="BL7" s="39">
        <v>393.27</v>
      </c>
      <c r="BM7" s="39">
        <v>386.97</v>
      </c>
      <c r="BN7" s="39">
        <v>380.58</v>
      </c>
      <c r="BO7" s="39">
        <v>270.87</v>
      </c>
      <c r="BP7" s="39">
        <v>81.86</v>
      </c>
      <c r="BQ7" s="39">
        <v>77.83</v>
      </c>
      <c r="BR7" s="39">
        <v>75.7</v>
      </c>
      <c r="BS7" s="39">
        <v>75.900000000000006</v>
      </c>
      <c r="BT7" s="39">
        <v>88.46</v>
      </c>
      <c r="BU7" s="39">
        <v>98.07</v>
      </c>
      <c r="BV7" s="39">
        <v>96.56</v>
      </c>
      <c r="BW7" s="39">
        <v>100.47</v>
      </c>
      <c r="BX7" s="39">
        <v>101.72</v>
      </c>
      <c r="BY7" s="39">
        <v>102.38</v>
      </c>
      <c r="BZ7" s="39">
        <v>105.59</v>
      </c>
      <c r="CA7" s="39">
        <v>207.26</v>
      </c>
      <c r="CB7" s="39">
        <v>217.95</v>
      </c>
      <c r="CC7" s="39">
        <v>224.84</v>
      </c>
      <c r="CD7" s="39">
        <v>224.34</v>
      </c>
      <c r="CE7" s="39">
        <v>216.37</v>
      </c>
      <c r="CF7" s="39">
        <v>172.26</v>
      </c>
      <c r="CG7" s="39">
        <v>177.14</v>
      </c>
      <c r="CH7" s="39">
        <v>169.82</v>
      </c>
      <c r="CI7" s="39">
        <v>168.2</v>
      </c>
      <c r="CJ7" s="39">
        <v>168.67</v>
      </c>
      <c r="CK7" s="39">
        <v>163.27000000000001</v>
      </c>
      <c r="CL7" s="39">
        <v>56.51</v>
      </c>
      <c r="CM7" s="39">
        <v>55.6</v>
      </c>
      <c r="CN7" s="39">
        <v>52.87</v>
      </c>
      <c r="CO7" s="39">
        <v>51.37</v>
      </c>
      <c r="CP7" s="39">
        <v>50.6</v>
      </c>
      <c r="CQ7" s="39">
        <v>55.68</v>
      </c>
      <c r="CR7" s="39">
        <v>55.64</v>
      </c>
      <c r="CS7" s="39">
        <v>55.13</v>
      </c>
      <c r="CT7" s="39">
        <v>54.77</v>
      </c>
      <c r="CU7" s="39">
        <v>54.92</v>
      </c>
      <c r="CV7" s="39">
        <v>59.94</v>
      </c>
      <c r="CW7" s="39">
        <v>72.73</v>
      </c>
      <c r="CX7" s="39">
        <v>73.2</v>
      </c>
      <c r="CY7" s="39">
        <v>74.08</v>
      </c>
      <c r="CZ7" s="39">
        <v>74.19</v>
      </c>
      <c r="DA7" s="39">
        <v>74.099999999999994</v>
      </c>
      <c r="DB7" s="39">
        <v>83.18</v>
      </c>
      <c r="DC7" s="39">
        <v>83.09</v>
      </c>
      <c r="DD7" s="39">
        <v>83</v>
      </c>
      <c r="DE7" s="39">
        <v>82.89</v>
      </c>
      <c r="DF7" s="39">
        <v>82.66</v>
      </c>
      <c r="DG7" s="39">
        <v>90.22</v>
      </c>
      <c r="DH7" s="39">
        <v>35.729999999999997</v>
      </c>
      <c r="DI7" s="39">
        <v>37.130000000000003</v>
      </c>
      <c r="DJ7" s="39">
        <v>44.97</v>
      </c>
      <c r="DK7" s="39">
        <v>47.09</v>
      </c>
      <c r="DL7" s="39">
        <v>48.86</v>
      </c>
      <c r="DM7" s="39">
        <v>38.07</v>
      </c>
      <c r="DN7" s="39">
        <v>39.06</v>
      </c>
      <c r="DO7" s="39">
        <v>46.66</v>
      </c>
      <c r="DP7" s="39">
        <v>47.46</v>
      </c>
      <c r="DQ7" s="39">
        <v>48.49</v>
      </c>
      <c r="DR7" s="39">
        <v>47.91</v>
      </c>
      <c r="DS7" s="39">
        <v>5.56</v>
      </c>
      <c r="DT7" s="39">
        <v>7.44</v>
      </c>
      <c r="DU7" s="39">
        <v>7.5</v>
      </c>
      <c r="DV7" s="39">
        <v>8.16</v>
      </c>
      <c r="DW7" s="39">
        <v>8.51</v>
      </c>
      <c r="DX7" s="39">
        <v>7.73</v>
      </c>
      <c r="DY7" s="39">
        <v>8.8699999999999992</v>
      </c>
      <c r="DZ7" s="39">
        <v>9.85</v>
      </c>
      <c r="EA7" s="39">
        <v>9.7100000000000009</v>
      </c>
      <c r="EB7" s="39">
        <v>12.79</v>
      </c>
      <c r="EC7" s="39">
        <v>15</v>
      </c>
      <c r="ED7" s="39">
        <v>1.1299999999999999</v>
      </c>
      <c r="EE7" s="39">
        <v>1.5</v>
      </c>
      <c r="EF7" s="39">
        <v>0.98</v>
      </c>
      <c r="EG7" s="39">
        <v>0.62</v>
      </c>
      <c r="EH7" s="39">
        <v>1.47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2018-02-22T01:40:46Z</cp:lastPrinted>
  <dcterms:created xsi:type="dcterms:W3CDTF">2017-12-25T01:35:47Z</dcterms:created>
  <dcterms:modified xsi:type="dcterms:W3CDTF">2018-02-22T01:42:51Z</dcterms:modified>
  <cp:category/>
</cp:coreProperties>
</file>